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2 -3impalcato\rigidezza x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3" i="5" l="1"/>
  <c r="L5" i="5" s="1"/>
  <c r="L7" i="5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<sst xmlns="http://schemas.openxmlformats.org/spreadsheetml/2006/main" count="64" uniqueCount="43">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</sst>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K15" sqref="K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147.65624999999997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0.21250619198760332</v>
      </c>
      <c r="P3" s="18" t="s">
        <v>28</v>
      </c>
    </row>
    <row r="4" spans="2:16" x14ac:dyDescent="0.2">
      <c r="G4" s="1" t="s">
        <v>2</v>
      </c>
      <c r="H4" s="26">
        <v>80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31.377867410669545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80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>h</v>
      </c>
      <c r="K14" s="26">
        <v>28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>Lt</v>
      </c>
      <c r="K15" s="27">
        <v>4.6500000000000004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1280000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126000000</v>
      </c>
      <c r="D27" s="16" t="s">
        <v>16</v>
      </c>
      <c r="G27" s="8">
        <f>H14</f>
        <v>70</v>
      </c>
      <c r="H27" s="8" t="s">
        <v>14</v>
      </c>
      <c r="I27" s="17">
        <f>$C$21*I26/G28/100</f>
        <v>58088709.67741935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58088709.67741935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3.7057452333357688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3.7057452333357688</v>
      </c>
    </row>
    <row r="29" spans="2:18" s="8" customFormat="1" x14ac:dyDescent="0.2"/>
    <row r="30" spans="2:18" s="8" customFormat="1" x14ac:dyDescent="0.2">
      <c r="E30" s="8">
        <f>IF($B$18=1,0,IF($B$18=2,K13,H13))</f>
        <v>80</v>
      </c>
      <c r="F30" s="8" t="s">
        <v>42</v>
      </c>
      <c r="G30" s="8">
        <f>E30</f>
        <v>80</v>
      </c>
      <c r="H30" s="8" t="s">
        <v>9</v>
      </c>
      <c r="I30" s="8">
        <f>G30*G31^3/12</f>
        <v>146346.66666666666</v>
      </c>
      <c r="J30" s="16" t="s">
        <v>8</v>
      </c>
      <c r="L30" s="8">
        <f>IF($B$13=1,K13,K19)</f>
        <v>80</v>
      </c>
      <c r="M30" s="8">
        <f>IF($B$18=1,0,IF($B$18=2,L30,L26))</f>
        <v>80</v>
      </c>
      <c r="N30" s="8" t="s">
        <v>42</v>
      </c>
      <c r="O30" s="8">
        <f>IF(B8=1,M30*2,M30)</f>
        <v>80</v>
      </c>
      <c r="P30" s="8" t="s">
        <v>10</v>
      </c>
      <c r="Q30" s="8">
        <f>O30*O31^3/12</f>
        <v>146346.66666666666</v>
      </c>
      <c r="R30" s="16" t="s">
        <v>8</v>
      </c>
    </row>
    <row r="31" spans="2:18" s="8" customFormat="1" x14ac:dyDescent="0.2">
      <c r="E31" s="8">
        <f>IF($B$18=1,0,IF($B$18=2,K14,H14))</f>
        <v>28</v>
      </c>
      <c r="G31" s="8">
        <f>E31</f>
        <v>28</v>
      </c>
      <c r="H31" s="8" t="s">
        <v>14</v>
      </c>
      <c r="I31" s="17">
        <f>$C$21*I30/G32/100</f>
        <v>9913806.4516129028</v>
      </c>
      <c r="J31" s="16" t="s">
        <v>16</v>
      </c>
      <c r="L31" s="8">
        <f>IF($B$13=1,K14,K20)</f>
        <v>28</v>
      </c>
      <c r="M31" s="8">
        <f>IF($B$18=1,0,IF($B$18=2,L31,L27))</f>
        <v>28</v>
      </c>
      <c r="O31" s="8">
        <f>M31</f>
        <v>28</v>
      </c>
      <c r="P31" s="8" t="s">
        <v>15</v>
      </c>
      <c r="Q31" s="17">
        <f>$C$21*Q30/O32/100</f>
        <v>9913806.4516129028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2017-01-22T16:44:28Z</dcterms:modified>
</cp:coreProperties>
</file>